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Sheet1!$A$1:$I$58</definedName>
  </definedNames>
  <calcPr calcId="144525"/>
</workbook>
</file>

<file path=xl/calcChain.xml><?xml version="1.0" encoding="utf-8"?>
<calcChain xmlns="http://schemas.openxmlformats.org/spreadsheetml/2006/main">
  <c r="I50" i="1" l="1"/>
  <c r="I45" i="1"/>
  <c r="I41" i="1"/>
  <c r="I37" i="1"/>
  <c r="I35" i="1"/>
  <c r="I23" i="1"/>
  <c r="I28" i="1"/>
  <c r="I20" i="1"/>
  <c r="I15" i="1"/>
  <c r="I12" i="1"/>
  <c r="I11" i="1"/>
  <c r="I19" i="1" l="1"/>
  <c r="I13" i="1" l="1"/>
  <c r="I57" i="1" l="1"/>
  <c r="I58" i="1" s="1"/>
  <c r="F20" i="1" l="1"/>
  <c r="G20" i="1"/>
  <c r="H20" i="1"/>
  <c r="E20" i="1"/>
  <c r="F23" i="1" l="1"/>
  <c r="F19" i="1" s="1"/>
  <c r="F42" i="1"/>
  <c r="F45" i="1"/>
  <c r="F15" i="1"/>
  <c r="F28" i="1"/>
  <c r="F37" i="1"/>
  <c r="F50" i="1"/>
  <c r="F41" i="1" l="1"/>
  <c r="H11" i="1" l="1"/>
  <c r="H23" i="1"/>
  <c r="H28" i="1"/>
  <c r="H37" i="1"/>
  <c r="H42" i="1"/>
  <c r="H45" i="1"/>
  <c r="H50" i="1"/>
  <c r="H41" i="1" l="1"/>
  <c r="H19" i="1"/>
  <c r="H15" i="1"/>
  <c r="H35" i="1" l="1"/>
  <c r="H13" i="1"/>
  <c r="H57" i="1" l="1"/>
  <c r="H58" i="1" l="1"/>
  <c r="E50" i="1"/>
  <c r="E45" i="1"/>
  <c r="E42" i="1"/>
  <c r="E37" i="1"/>
  <c r="E23" i="1"/>
  <c r="E28" i="1"/>
  <c r="E15" i="1"/>
  <c r="F11" i="1"/>
  <c r="G11" i="1"/>
  <c r="E41" i="1" l="1"/>
  <c r="E19" i="1"/>
  <c r="E35" i="1" l="1"/>
  <c r="E13" i="1" l="1"/>
  <c r="E57" i="1" l="1"/>
  <c r="E11" i="1"/>
  <c r="E58" i="1" l="1"/>
  <c r="F57" i="1"/>
  <c r="F58" i="1" s="1"/>
  <c r="G45" i="1" l="1"/>
  <c r="G37" i="1"/>
  <c r="G23" i="1"/>
  <c r="G15" i="1"/>
  <c r="G50" i="1"/>
  <c r="G42" i="1"/>
  <c r="G28" i="1"/>
  <c r="G19" i="1" l="1"/>
  <c r="G13" i="1" s="1"/>
  <c r="G41" i="1"/>
  <c r="G35" i="1" s="1"/>
  <c r="G57" i="1" l="1"/>
  <c r="G58" i="1" l="1"/>
</calcChain>
</file>

<file path=xl/sharedStrings.xml><?xml version="1.0" encoding="utf-8"?>
<sst xmlns="http://schemas.openxmlformats.org/spreadsheetml/2006/main" count="56" uniqueCount="35">
  <si>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</si>
  <si>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</si>
  <si>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</si>
  <si>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</si>
  <si>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</si>
  <si>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</si>
  <si>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</si>
  <si>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</si>
  <si>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</si>
  <si>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</si>
  <si>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</si>
  <si>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</si>
  <si>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</si>
  <si>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</si>
  <si>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</si>
  <si>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</si>
  <si>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</si>
  <si>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</si>
  <si>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</si>
  <si>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</si>
  <si>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</si>
  <si>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</si>
  <si>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</si>
  <si>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</si>
  <si>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2.6  CENTRAL BANK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</si>
  <si>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</si>
  <si>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</si>
  <si>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</si>
  <si>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</si>
  <si>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</si>
  <si>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</si>
  <si>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</si>
  <si>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(MILLIONS OF BAHT)</t>
  </si>
  <si>
    <t>7. OTHER ACCOUNTS RECEIVABLE</t>
  </si>
  <si>
    <t>-79-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</si>
</sst>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_ ;[Red]\-#,##0\ "/>
    <numFmt numFmtId="165" formatCode="#,##0;\(#,##0\)"/>
  </numFmts>
  <fonts count="9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sz val="10"/>
      <name val="Arial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28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3" fontId="2" fillId="0" borderId="0" xfId="0" applyNumberFormat="1" applyFont="1" applyBorder="1"/>
    <xf numFmtId="164" fontId="2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/>
    <xf numFmtId="3" fontId="2" fillId="0" borderId="0" xfId="0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7" fontId="3" fillId="0" borderId="0" xfId="1" applyNumberFormat="1" applyFont="1" applyFill="1" applyBorder="1" applyAlignment="1">
      <alignment vertical="center"/>
    </xf>
    <xf numFmtId="3" fontId="2" fillId="0" borderId="0" xfId="0" applyNumberFormat="1" applyFont="1"/>
    <xf numFmtId="37" fontId="3" fillId="0" borderId="0" xfId="1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7" fontId="2" fillId="0" borderId="0" xfId="1" applyNumberFormat="1" applyFont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center" indent="2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3" fillId="2" borderId="0" xfId="0" applyNumberFormat="1" applyFont="1" applyFill="1" applyBorder="1" applyAlignment="1">
      <alignment vertical="center"/>
    </xf>
    <xf numFmtId="3" fontId="3" fillId="2" borderId="0" xfId="0" applyNumberFormat="1" applyFont="1" applyFill="1" applyBorder="1"/>
    <xf numFmtId="37" fontId="3" fillId="2" borderId="0" xfId="1" applyNumberFormat="1" applyFont="1" applyFill="1" applyBorder="1" applyAlignment="1">
      <alignment vertical="center"/>
    </xf>
    <xf numFmtId="3" fontId="2" fillId="0" borderId="0" xfId="0" applyNumberFormat="1" applyFont="1" applyBorder="1" applyAlignment="1"/>
    <xf numFmtId="3" fontId="3" fillId="2" borderId="1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3" fontId="3" fillId="2" borderId="1" xfId="0" quotePrefix="1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/>
    <xf numFmtId="37" fontId="3" fillId="2" borderId="1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Border="1" applyAlignment="1"/>
    <xf numFmtId="37" fontId="3" fillId="0" borderId="0" xfId="0" applyNumberFormat="1" applyFont="1" applyBorder="1" applyAlignment="1"/>
    <xf numFmtId="0" fontId="0" fillId="0" borderId="0" xfId="0" applyAlignment="1"/>
    <xf numFmtId="3" fontId="2" fillId="0" borderId="0" xfId="0" quotePrefix="1" applyNumberFormat="1" applyFont="1" applyAlignment="1">
      <alignment horizontal="center" vertical="top"/>
    </xf>
    <xf numFmtId="0" fontId="5" fillId="0" borderId="0" xfId="0" applyFont="1"/>
    <xf numFmtId="0" fontId="3" fillId="3" borderId="2" xfId="0" applyNumberFormat="1" applyFont="1" applyFill="1" applyBorder="1" applyAlignment="1">
      <alignment horizontal="right" vertical="center"/>
    </xf>
    <xf numFmtId="37" fontId="3" fillId="2" borderId="1" xfId="0" applyNumberFormat="1" applyFont="1" applyFill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37" fontId="6" fillId="0" borderId="0" xfId="0" applyNumberFormat="1" applyFont="1" applyBorder="1" applyAlignment="1"/>
    <xf numFmtId="37" fontId="7" fillId="0" borderId="0" xfId="0" applyNumberFormat="1" applyFont="1" applyBorder="1" applyAlignment="1">
      <alignment vertical="center"/>
    </xf>
    <xf numFmtId="3" fontId="3" fillId="3" borderId="2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165" fontId="8" fillId="0" borderId="0" xfId="0" quotePrefix="1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%20sectoring%20stock_BOT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stock 2014"/>
      <sheetName val="stock 2015"/>
      <sheetName val="change 2015 (หลัง Rec)"/>
      <sheetName val="change 2015 (ก่อน Rec)"/>
      <sheetName val="change 2014 (ก่อน Rec)"/>
      <sheetName val="change 2014 Rec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  <sheetName val="3 sectoring stock_BOT 20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C7">
            <v>238560</v>
          </cell>
        </row>
        <row r="11">
          <cell r="C11">
            <v>241344</v>
          </cell>
        </row>
        <row r="12">
          <cell r="C12">
            <v>0</v>
          </cell>
        </row>
        <row r="13">
          <cell r="B13">
            <v>489893</v>
          </cell>
          <cell r="C13">
            <v>248549</v>
          </cell>
        </row>
        <row r="15">
          <cell r="B15">
            <v>128564</v>
          </cell>
          <cell r="C15">
            <v>239122</v>
          </cell>
        </row>
        <row r="19">
          <cell r="B19">
            <v>30002</v>
          </cell>
          <cell r="C19">
            <v>-19781</v>
          </cell>
        </row>
        <row r="20">
          <cell r="B20">
            <v>19086</v>
          </cell>
        </row>
        <row r="23">
          <cell r="B23">
            <v>10916</v>
          </cell>
          <cell r="C23">
            <v>-19781</v>
          </cell>
        </row>
        <row r="28">
          <cell r="B28">
            <v>-28090</v>
          </cell>
          <cell r="C28">
            <v>34969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tabSelected="1" zoomScale="6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8" sqref="E8"/>
    </sheetView>
  </sheetViews>
  <sheetFormatPr defaultRowHeight="12.75"/>
  <cols>
    <col min="1" max="3" width="4.7109375" customWidth="1"/>
    <col min="4" max="4" width="55.5703125" customWidth="1"/>
    <col min="5" max="9" width="20.7109375" style="34" customWidth="1"/>
  </cols>
  <sheetData>
    <row r="1" spans="1:13" ht="24.95" customHeight="1">
      <c r="A1" s="44" t="s">
        <v>34</v>
      </c>
      <c r="B1" s="44"/>
      <c r="C1" s="44"/>
      <c r="D1" s="44"/>
      <c r="E1" s="44"/>
      <c r="F1" s="44"/>
      <c r="G1" s="44"/>
      <c r="H1" s="44"/>
      <c r="I1" s="44"/>
    </row>
    <row r="2" spans="1:13" ht="24.95" customHeight="1">
      <c r="A2" s="33"/>
      <c r="B2" s="33"/>
      <c r="C2" s="33"/>
      <c r="D2" s="33"/>
      <c r="E2" s="33"/>
      <c r="F2" s="33"/>
      <c r="G2" s="33"/>
      <c r="H2" s="33"/>
      <c r="I2" s="33"/>
    </row>
    <row r="3" spans="1:13" ht="24.95" customHeight="1">
      <c r="A3" s="43" t="s">
        <v>24</v>
      </c>
      <c r="B3" s="43"/>
      <c r="C3" s="43"/>
      <c r="D3" s="43"/>
      <c r="E3" s="43"/>
      <c r="F3" s="43"/>
      <c r="G3" s="43"/>
      <c r="H3" s="43"/>
      <c r="I3" s="43"/>
    </row>
    <row r="4" spans="1:13" ht="24.95" customHeight="1">
      <c r="A4" s="1"/>
      <c r="B4" s="1"/>
      <c r="C4" s="1"/>
      <c r="D4" s="1"/>
      <c r="E4" s="2"/>
      <c r="F4" s="2"/>
      <c r="G4" s="2"/>
      <c r="H4" s="2"/>
      <c r="I4" s="2" t="s">
        <v>32</v>
      </c>
    </row>
    <row r="5" spans="1:13" ht="30" customHeight="1">
      <c r="A5" s="42"/>
      <c r="B5" s="42"/>
      <c r="C5" s="42"/>
      <c r="D5" s="42"/>
      <c r="E5" s="35">
        <v>2011</v>
      </c>
      <c r="F5" s="35">
        <v>2012</v>
      </c>
      <c r="G5" s="35">
        <v>2013</v>
      </c>
      <c r="H5" s="35">
        <v>2014</v>
      </c>
      <c r="I5" s="35">
        <v>2015</v>
      </c>
    </row>
    <row r="6" spans="1:13" ht="24.95" customHeight="1">
      <c r="A6" s="6" t="s">
        <v>5</v>
      </c>
      <c r="B6" s="3"/>
      <c r="C6" s="3"/>
      <c r="D6" s="3"/>
      <c r="E6" s="24"/>
      <c r="F6" s="24"/>
      <c r="G6" s="24"/>
      <c r="H6" s="24"/>
      <c r="I6" s="24"/>
    </row>
    <row r="7" spans="1:13" ht="24.95" customHeight="1">
      <c r="A7" s="22" t="s">
        <v>0</v>
      </c>
      <c r="B7" s="22"/>
      <c r="C7" s="5"/>
      <c r="D7" s="5"/>
      <c r="E7" s="25">
        <v>-278728</v>
      </c>
      <c r="F7" s="25">
        <v>-265827</v>
      </c>
      <c r="G7" s="25">
        <v>135883</v>
      </c>
      <c r="H7" s="25">
        <v>-341575</v>
      </c>
      <c r="I7" s="25">
        <v>238560</v>
      </c>
    </row>
    <row r="8" spans="1:13" ht="24.95" customHeight="1">
      <c r="A8" s="22" t="s">
        <v>1</v>
      </c>
      <c r="B8" s="22"/>
      <c r="C8" s="5"/>
      <c r="D8" s="5"/>
      <c r="E8" s="25">
        <v>419</v>
      </c>
      <c r="F8" s="25">
        <v>257</v>
      </c>
      <c r="G8" s="25">
        <v>110</v>
      </c>
      <c r="H8" s="25">
        <v>983</v>
      </c>
      <c r="I8" s="25">
        <v>858</v>
      </c>
    </row>
    <row r="9" spans="1:13" ht="24.95" customHeight="1">
      <c r="A9" s="22" t="s">
        <v>2</v>
      </c>
      <c r="B9" s="22"/>
      <c r="C9" s="5"/>
      <c r="D9" s="5"/>
      <c r="E9" s="25">
        <v>3</v>
      </c>
      <c r="F9" s="25">
        <v>-8</v>
      </c>
      <c r="G9" s="25">
        <v>17</v>
      </c>
      <c r="H9" s="25">
        <v>-16</v>
      </c>
      <c r="I9" s="41">
        <v>0</v>
      </c>
    </row>
    <row r="10" spans="1:13" ht="24.95" customHeight="1">
      <c r="A10" s="22" t="s">
        <v>3</v>
      </c>
      <c r="B10" s="22"/>
      <c r="C10" s="5"/>
      <c r="D10" s="5"/>
      <c r="E10" s="25">
        <v>39742</v>
      </c>
      <c r="F10" s="25">
        <v>8441</v>
      </c>
      <c r="G10" s="25">
        <v>-57987</v>
      </c>
      <c r="H10" s="25">
        <v>-2672</v>
      </c>
      <c r="I10" s="25">
        <v>-3642</v>
      </c>
    </row>
    <row r="11" spans="1:13" ht="24.95" customHeight="1">
      <c r="A11" s="23" t="s">
        <v>4</v>
      </c>
      <c r="B11" s="23"/>
      <c r="C11" s="23"/>
      <c r="D11" s="23"/>
      <c r="E11" s="36">
        <f t="shared" ref="E11:G11" si="0">E7-E8-E9-E10</f>
        <v>-318892</v>
      </c>
      <c r="F11" s="36">
        <f t="shared" si="0"/>
        <v>-274517</v>
      </c>
      <c r="G11" s="36">
        <f t="shared" si="0"/>
        <v>193743</v>
      </c>
      <c r="H11" s="36">
        <f t="shared" ref="H11" si="1">H7-H8-H9-H10</f>
        <v>-339870</v>
      </c>
      <c r="I11" s="36">
        <f>'[1]change 2015 (หลัง Rec)'!$C$11</f>
        <v>241344</v>
      </c>
    </row>
    <row r="12" spans="1:13" s="32" customFormat="1" ht="30" customHeight="1">
      <c r="A12" s="29" t="s">
        <v>6</v>
      </c>
      <c r="B12" s="30"/>
      <c r="C12" s="30"/>
      <c r="D12" s="30"/>
      <c r="E12" s="31"/>
      <c r="F12" s="31"/>
      <c r="G12" s="31"/>
      <c r="H12" s="31"/>
      <c r="I12" s="40">
        <f>'[1]change 2015 (หลัง Rec)'!$C$12</f>
        <v>0</v>
      </c>
      <c r="M12" s="32">
        <v>0</v>
      </c>
    </row>
    <row r="13" spans="1:13" ht="24.95" customHeight="1">
      <c r="A13" s="6" t="s">
        <v>28</v>
      </c>
      <c r="B13" s="6"/>
      <c r="C13" s="6"/>
      <c r="D13" s="6"/>
      <c r="E13" s="7">
        <f t="shared" ref="E13:G13" si="2">+E14+E15+E19+E28+E32+E33+E34</f>
        <v>56914</v>
      </c>
      <c r="F13" s="7">
        <v>41784</v>
      </c>
      <c r="G13" s="7">
        <f t="shared" si="2"/>
        <v>40060</v>
      </c>
      <c r="H13" s="7">
        <f t="shared" ref="H13" si="3">+H14+H15+H19+H28+H32+H33+H34</f>
        <v>-335473</v>
      </c>
      <c r="I13" s="7">
        <f>'[1]change 2015 (หลัง Rec)'!$B$13</f>
        <v>489893</v>
      </c>
    </row>
    <row r="14" spans="1:13" ht="24.95" customHeight="1">
      <c r="A14" s="8"/>
      <c r="B14" s="3" t="s">
        <v>26</v>
      </c>
      <c r="C14" s="3"/>
      <c r="D14" s="3"/>
      <c r="E14" s="9">
        <v>83093</v>
      </c>
      <c r="F14" s="9">
        <v>12</v>
      </c>
      <c r="G14" s="9">
        <v>22</v>
      </c>
      <c r="H14" s="9">
        <v>10</v>
      </c>
      <c r="I14" s="9">
        <v>14</v>
      </c>
    </row>
    <row r="15" spans="1:13" ht="24.95" customHeight="1">
      <c r="A15" s="8"/>
      <c r="B15" s="3" t="s">
        <v>7</v>
      </c>
      <c r="C15" s="3"/>
      <c r="D15" s="3"/>
      <c r="E15" s="9">
        <f t="shared" ref="E15:G15" si="4">SUM(E16:E18)</f>
        <v>-129058</v>
      </c>
      <c r="F15" s="9">
        <f t="shared" si="4"/>
        <v>327901</v>
      </c>
      <c r="G15" s="9">
        <f t="shared" si="4"/>
        <v>-112427</v>
      </c>
      <c r="H15" s="9">
        <f t="shared" ref="H15" si="5">SUM(H16:H18)</f>
        <v>14848</v>
      </c>
      <c r="I15" s="9">
        <f>'[1]change 2015 (หลัง Rec)'!$B$15</f>
        <v>128564</v>
      </c>
    </row>
    <row r="16" spans="1:13" ht="24.95" customHeight="1">
      <c r="A16" s="8"/>
      <c r="B16" s="8"/>
      <c r="C16" s="10" t="s">
        <v>8</v>
      </c>
      <c r="D16" s="3"/>
      <c r="E16" s="38">
        <v>0</v>
      </c>
      <c r="F16" s="38">
        <v>0</v>
      </c>
      <c r="G16" s="38">
        <v>0</v>
      </c>
      <c r="H16" s="38">
        <v>0</v>
      </c>
      <c r="I16" s="38"/>
    </row>
    <row r="17" spans="1:9" ht="24.95" customHeight="1">
      <c r="A17" s="8"/>
      <c r="B17" s="8"/>
      <c r="C17" s="13" t="s">
        <v>9</v>
      </c>
      <c r="D17" s="3"/>
      <c r="E17" s="11">
        <v>28846</v>
      </c>
      <c r="F17" s="11">
        <v>30258</v>
      </c>
      <c r="G17" s="11">
        <v>-34338</v>
      </c>
      <c r="H17" s="11">
        <v>-23276</v>
      </c>
      <c r="I17" s="11">
        <v>254010</v>
      </c>
    </row>
    <row r="18" spans="1:9" ht="24.95" customHeight="1">
      <c r="A18" s="8"/>
      <c r="B18" s="8"/>
      <c r="C18" s="13" t="s">
        <v>10</v>
      </c>
      <c r="D18" s="3"/>
      <c r="E18" s="11">
        <v>-157904</v>
      </c>
      <c r="F18" s="11">
        <v>297643</v>
      </c>
      <c r="G18" s="11">
        <v>-78089</v>
      </c>
      <c r="H18" s="11">
        <v>38124</v>
      </c>
      <c r="I18" s="11">
        <v>-125446</v>
      </c>
    </row>
    <row r="19" spans="1:9" ht="24.95" customHeight="1">
      <c r="A19" s="8"/>
      <c r="B19" s="6" t="s">
        <v>11</v>
      </c>
      <c r="C19" s="6"/>
      <c r="D19" s="3"/>
      <c r="E19" s="9">
        <f t="shared" ref="E19:G19" si="6">+E20+E23</f>
        <v>-8675</v>
      </c>
      <c r="F19" s="9">
        <f t="shared" si="6"/>
        <v>-347972</v>
      </c>
      <c r="G19" s="9">
        <f t="shared" si="6"/>
        <v>119787</v>
      </c>
      <c r="H19" s="9">
        <f t="shared" ref="H19" si="7">+H20+H23</f>
        <v>-271476</v>
      </c>
      <c r="I19" s="9">
        <f>'[1]change 2015 (หลัง Rec)'!$B$19</f>
        <v>30002</v>
      </c>
    </row>
    <row r="20" spans="1:9" ht="24.95" customHeight="1">
      <c r="A20" s="8"/>
      <c r="B20" s="8"/>
      <c r="C20" s="13" t="s">
        <v>12</v>
      </c>
      <c r="D20" s="3"/>
      <c r="E20" s="38">
        <f t="shared" ref="E20:H20" si="8">SUM(E21:E22)</f>
        <v>0</v>
      </c>
      <c r="F20" s="38">
        <f t="shared" si="8"/>
        <v>0</v>
      </c>
      <c r="G20" s="11">
        <f t="shared" si="8"/>
        <v>4089</v>
      </c>
      <c r="H20" s="11">
        <f t="shared" si="8"/>
        <v>-4089</v>
      </c>
      <c r="I20" s="11">
        <f>'[1]change 2015 (หลัง Rec)'!$B$20</f>
        <v>19086</v>
      </c>
    </row>
    <row r="21" spans="1:9" ht="24.95" customHeight="1">
      <c r="A21" s="8"/>
      <c r="B21" s="8"/>
      <c r="C21" s="8"/>
      <c r="D21" s="12" t="s">
        <v>13</v>
      </c>
      <c r="E21" s="38">
        <v>0</v>
      </c>
      <c r="F21" s="38">
        <v>0</v>
      </c>
      <c r="G21" s="38">
        <v>0</v>
      </c>
      <c r="H21" s="38">
        <v>0</v>
      </c>
      <c r="I21" s="38"/>
    </row>
    <row r="22" spans="1:9" ht="24.95" customHeight="1">
      <c r="A22" s="8"/>
      <c r="B22" s="8"/>
      <c r="C22" s="8"/>
      <c r="D22" s="12" t="s">
        <v>14</v>
      </c>
      <c r="E22" s="38">
        <v>0</v>
      </c>
      <c r="F22" s="38">
        <v>0</v>
      </c>
      <c r="G22" s="11">
        <v>4089</v>
      </c>
      <c r="H22" s="11">
        <v>-4089</v>
      </c>
      <c r="I22" s="11">
        <v>19086</v>
      </c>
    </row>
    <row r="23" spans="1:9" ht="24.95" customHeight="1">
      <c r="A23" s="8"/>
      <c r="B23" s="8"/>
      <c r="C23" s="13" t="s">
        <v>27</v>
      </c>
      <c r="D23" s="3"/>
      <c r="E23" s="11">
        <f t="shared" ref="E23:G23" si="9">SUM(E24:E27)</f>
        <v>-8675</v>
      </c>
      <c r="F23" s="11">
        <f t="shared" si="9"/>
        <v>-347972</v>
      </c>
      <c r="G23" s="11">
        <f t="shared" si="9"/>
        <v>115698</v>
      </c>
      <c r="H23" s="11">
        <f t="shared" ref="H23" si="10">SUM(H24:H27)</f>
        <v>-267387</v>
      </c>
      <c r="I23" s="11">
        <f>'[1]change 2015 (หลัง Rec)'!$B$23</f>
        <v>10916</v>
      </c>
    </row>
    <row r="24" spans="1:9" ht="24.95" customHeight="1">
      <c r="A24" s="8"/>
      <c r="B24" s="8"/>
      <c r="C24" s="8"/>
      <c r="D24" s="12" t="s">
        <v>15</v>
      </c>
      <c r="E24" s="11">
        <v>-18744</v>
      </c>
      <c r="F24" s="11">
        <v>-12374</v>
      </c>
      <c r="G24" s="11">
        <v>-27201</v>
      </c>
      <c r="H24" s="11">
        <v>-23808</v>
      </c>
      <c r="I24" s="11">
        <v>21349</v>
      </c>
    </row>
    <row r="25" spans="1:9" ht="24.95" customHeight="1">
      <c r="A25" s="8"/>
      <c r="B25" s="8"/>
      <c r="C25" s="8"/>
      <c r="D25" s="12" t="s">
        <v>16</v>
      </c>
      <c r="E25" s="38">
        <v>0</v>
      </c>
      <c r="F25" s="11">
        <v>5570</v>
      </c>
      <c r="G25" s="11">
        <v>-5570</v>
      </c>
      <c r="H25" s="11">
        <v>5200</v>
      </c>
      <c r="I25" s="11">
        <v>-5008</v>
      </c>
    </row>
    <row r="26" spans="1:9" ht="24.95" customHeight="1">
      <c r="A26" s="8"/>
      <c r="B26" s="8"/>
      <c r="C26" s="8"/>
      <c r="D26" s="12" t="s">
        <v>17</v>
      </c>
      <c r="E26" s="38">
        <v>0</v>
      </c>
      <c r="F26" s="38">
        <v>0</v>
      </c>
      <c r="G26" s="38">
        <v>0</v>
      </c>
      <c r="H26" s="38">
        <v>0</v>
      </c>
      <c r="I26" s="38"/>
    </row>
    <row r="27" spans="1:9" ht="24.95" customHeight="1">
      <c r="A27" s="14"/>
      <c r="B27" s="14"/>
      <c r="C27" s="8"/>
      <c r="D27" s="12" t="s">
        <v>18</v>
      </c>
      <c r="E27" s="11">
        <v>10069</v>
      </c>
      <c r="F27" s="11">
        <v>-341168</v>
      </c>
      <c r="G27" s="11">
        <v>148469</v>
      </c>
      <c r="H27" s="11">
        <v>-248779</v>
      </c>
      <c r="I27" s="11">
        <v>-5425</v>
      </c>
    </row>
    <row r="28" spans="1:9" ht="24.95" customHeight="1">
      <c r="A28" s="8"/>
      <c r="B28" s="6" t="s">
        <v>19</v>
      </c>
      <c r="C28" s="6"/>
      <c r="D28" s="3"/>
      <c r="E28" s="9">
        <f t="shared" ref="E28:G28" si="11">SUM(E29:E31)</f>
        <v>-12586</v>
      </c>
      <c r="F28" s="9">
        <f t="shared" si="11"/>
        <v>203816</v>
      </c>
      <c r="G28" s="9">
        <f t="shared" si="11"/>
        <v>-4448</v>
      </c>
      <c r="H28" s="9">
        <f t="shared" ref="H28" si="12">SUM(H29:H31)</f>
        <v>-32939</v>
      </c>
      <c r="I28" s="9">
        <f>'[1]change 2015 (หลัง Rec)'!$B$28</f>
        <v>-28090</v>
      </c>
    </row>
    <row r="29" spans="1:9" ht="24.95" customHeight="1">
      <c r="A29" s="8"/>
      <c r="B29" s="8"/>
      <c r="C29" s="12" t="s">
        <v>20</v>
      </c>
      <c r="D29" s="3"/>
      <c r="E29" s="38">
        <v>0</v>
      </c>
      <c r="F29" s="38">
        <v>0</v>
      </c>
      <c r="G29" s="38">
        <v>0</v>
      </c>
      <c r="H29" s="38">
        <v>0</v>
      </c>
      <c r="I29" s="38"/>
    </row>
    <row r="30" spans="1:9" ht="24.95" customHeight="1">
      <c r="A30" s="8"/>
      <c r="B30" s="8"/>
      <c r="C30" s="12" t="s">
        <v>21</v>
      </c>
      <c r="D30" s="3"/>
      <c r="E30" s="38">
        <v>0</v>
      </c>
      <c r="F30" s="38">
        <v>0</v>
      </c>
      <c r="G30" s="38">
        <v>0</v>
      </c>
      <c r="H30" s="38">
        <v>0</v>
      </c>
      <c r="I30" s="38"/>
    </row>
    <row r="31" spans="1:9" ht="24.95" customHeight="1">
      <c r="A31" s="15"/>
      <c r="B31" s="15"/>
      <c r="C31" s="12" t="s">
        <v>22</v>
      </c>
      <c r="D31" s="3"/>
      <c r="E31" s="11">
        <v>-12586</v>
      </c>
      <c r="F31" s="11">
        <v>203816</v>
      </c>
      <c r="G31" s="11">
        <v>-4448</v>
      </c>
      <c r="H31" s="11">
        <v>-32939</v>
      </c>
      <c r="I31" s="11">
        <v>-28090</v>
      </c>
    </row>
    <row r="32" spans="1:9" ht="24.95" customHeight="1">
      <c r="A32" s="8"/>
      <c r="B32" s="6" t="s">
        <v>30</v>
      </c>
      <c r="C32" s="16"/>
      <c r="D32" s="4"/>
      <c r="E32" s="9">
        <v>73</v>
      </c>
      <c r="F32" s="9">
        <v>17418</v>
      </c>
      <c r="G32" s="9">
        <v>675</v>
      </c>
      <c r="H32" s="9">
        <v>882</v>
      </c>
      <c r="I32" s="9">
        <v>1605</v>
      </c>
    </row>
    <row r="33" spans="1:9" ht="24.95" customHeight="1">
      <c r="A33" s="8"/>
      <c r="B33" s="17" t="s">
        <v>23</v>
      </c>
      <c r="C33" s="16"/>
      <c r="D33" s="4"/>
      <c r="E33" s="39">
        <v>0</v>
      </c>
      <c r="F33" s="39">
        <v>0</v>
      </c>
      <c r="G33" s="39">
        <v>0</v>
      </c>
      <c r="H33" s="39">
        <v>0</v>
      </c>
      <c r="I33" s="39"/>
    </row>
    <row r="34" spans="1:9" ht="24.95" customHeight="1">
      <c r="A34" s="8"/>
      <c r="B34" s="18" t="s">
        <v>33</v>
      </c>
      <c r="C34" s="16"/>
      <c r="D34" s="4"/>
      <c r="E34" s="9">
        <v>124067</v>
      </c>
      <c r="F34" s="9">
        <v>-159391</v>
      </c>
      <c r="G34" s="9">
        <v>36451</v>
      </c>
      <c r="H34" s="9">
        <v>-46798</v>
      </c>
      <c r="I34" s="9">
        <v>357798</v>
      </c>
    </row>
    <row r="35" spans="1:9" ht="24.95" customHeight="1">
      <c r="A35" s="19" t="s">
        <v>29</v>
      </c>
      <c r="B35" s="19"/>
      <c r="C35" s="20"/>
      <c r="D35" s="20"/>
      <c r="E35" s="21">
        <f t="shared" ref="E35:H35" si="13">+E36+E37+E41+E50+E54+E55+E56</f>
        <v>375806</v>
      </c>
      <c r="F35" s="21">
        <v>316301</v>
      </c>
      <c r="G35" s="21">
        <f t="shared" si="13"/>
        <v>-153683</v>
      </c>
      <c r="H35" s="21">
        <f t="shared" si="13"/>
        <v>4397</v>
      </c>
      <c r="I35" s="21">
        <f>'[1]change 2015 (หลัง Rec)'!$C$13</f>
        <v>248549</v>
      </c>
    </row>
    <row r="36" spans="1:9" ht="24.95" customHeight="1">
      <c r="A36" s="8"/>
      <c r="B36" s="3" t="s">
        <v>26</v>
      </c>
      <c r="C36" s="3"/>
      <c r="D36" s="3"/>
      <c r="E36" s="39">
        <v>0</v>
      </c>
      <c r="F36" s="39">
        <v>0</v>
      </c>
      <c r="G36" s="39">
        <v>0</v>
      </c>
      <c r="H36" s="39">
        <v>0</v>
      </c>
      <c r="I36" s="39">
        <v>0</v>
      </c>
    </row>
    <row r="37" spans="1:9" ht="24.95" customHeight="1">
      <c r="A37" s="8"/>
      <c r="B37" s="3" t="s">
        <v>7</v>
      </c>
      <c r="C37" s="3"/>
      <c r="D37" s="3"/>
      <c r="E37" s="9">
        <f t="shared" ref="E37:G37" si="14">SUM(E38:E40)</f>
        <v>-12192</v>
      </c>
      <c r="F37" s="9">
        <f t="shared" si="14"/>
        <v>79701</v>
      </c>
      <c r="G37" s="9">
        <f t="shared" si="14"/>
        <v>132488</v>
      </c>
      <c r="H37" s="9">
        <f t="shared" ref="H37" si="15">SUM(H38:H40)</f>
        <v>-46372</v>
      </c>
      <c r="I37" s="9">
        <f>'[1]change 2015 (หลัง Rec)'!$C$15</f>
        <v>239122</v>
      </c>
    </row>
    <row r="38" spans="1:9" ht="24.95" customHeight="1">
      <c r="A38" s="8"/>
      <c r="B38" s="8"/>
      <c r="C38" s="10" t="s">
        <v>8</v>
      </c>
      <c r="D38" s="3"/>
      <c r="E38" s="11">
        <v>134051</v>
      </c>
      <c r="F38" s="11">
        <v>102363</v>
      </c>
      <c r="G38" s="11">
        <v>74351</v>
      </c>
      <c r="H38" s="11">
        <v>78396</v>
      </c>
      <c r="I38" s="11">
        <v>36169</v>
      </c>
    </row>
    <row r="39" spans="1:9" ht="24.95" customHeight="1">
      <c r="A39" s="8"/>
      <c r="B39" s="8"/>
      <c r="C39" s="13" t="s">
        <v>9</v>
      </c>
      <c r="D39" s="3"/>
      <c r="E39" s="11">
        <v>-39679</v>
      </c>
      <c r="F39" s="11">
        <v>-4899</v>
      </c>
      <c r="G39" s="11">
        <v>73826</v>
      </c>
      <c r="H39" s="11">
        <v>-141853</v>
      </c>
      <c r="I39" s="11">
        <v>206333</v>
      </c>
    </row>
    <row r="40" spans="1:9" ht="24.95" customHeight="1">
      <c r="A40" s="8"/>
      <c r="B40" s="8"/>
      <c r="C40" s="13" t="s">
        <v>10</v>
      </c>
      <c r="D40" s="3"/>
      <c r="E40" s="11">
        <v>-106564</v>
      </c>
      <c r="F40" s="11">
        <v>-17763</v>
      </c>
      <c r="G40" s="11">
        <v>-15689</v>
      </c>
      <c r="H40" s="11">
        <v>17085</v>
      </c>
      <c r="I40" s="11">
        <v>-3380</v>
      </c>
    </row>
    <row r="41" spans="1:9" ht="24.95" customHeight="1">
      <c r="A41" s="8"/>
      <c r="B41" s="6" t="s">
        <v>11</v>
      </c>
      <c r="C41" s="6"/>
      <c r="D41" s="3"/>
      <c r="E41" s="9">
        <f t="shared" ref="E41:G41" si="16">+E42+E45</f>
        <v>255399</v>
      </c>
      <c r="F41" s="9">
        <f t="shared" si="16"/>
        <v>443551</v>
      </c>
      <c r="G41" s="9">
        <f t="shared" si="16"/>
        <v>-299956</v>
      </c>
      <c r="H41" s="9">
        <f t="shared" ref="H41" si="17">+H42+H45</f>
        <v>-86358</v>
      </c>
      <c r="I41" s="9">
        <f>'[1]change 2015 (หลัง Rec)'!$C$19</f>
        <v>-19781</v>
      </c>
    </row>
    <row r="42" spans="1:9" ht="24.95" customHeight="1">
      <c r="A42" s="8"/>
      <c r="B42" s="8"/>
      <c r="C42" s="13" t="s">
        <v>12</v>
      </c>
      <c r="D42" s="3"/>
      <c r="E42" s="38">
        <f t="shared" ref="E42:G42" si="18">SUM(E43:E44)</f>
        <v>0</v>
      </c>
      <c r="F42" s="38">
        <f t="shared" si="18"/>
        <v>0</v>
      </c>
      <c r="G42" s="38">
        <f t="shared" si="18"/>
        <v>0</v>
      </c>
      <c r="H42" s="38">
        <f t="shared" ref="H42" si="19">SUM(H43:H44)</f>
        <v>0</v>
      </c>
      <c r="I42" s="38"/>
    </row>
    <row r="43" spans="1:9" ht="24.95" customHeight="1">
      <c r="A43" s="8"/>
      <c r="B43" s="8"/>
      <c r="C43" s="8"/>
      <c r="D43" s="12" t="s">
        <v>13</v>
      </c>
      <c r="E43" s="38">
        <v>0</v>
      </c>
      <c r="F43" s="38">
        <v>0</v>
      </c>
      <c r="G43" s="38">
        <v>0</v>
      </c>
      <c r="H43" s="38">
        <v>0</v>
      </c>
      <c r="I43" s="38"/>
    </row>
    <row r="44" spans="1:9" ht="24.95" customHeight="1">
      <c r="A44" s="8"/>
      <c r="B44" s="8"/>
      <c r="C44" s="8"/>
      <c r="D44" s="12" t="s">
        <v>14</v>
      </c>
      <c r="E44" s="38">
        <v>0</v>
      </c>
      <c r="F44" s="38">
        <v>0</v>
      </c>
      <c r="G44" s="38">
        <v>0</v>
      </c>
      <c r="H44" s="38">
        <v>0</v>
      </c>
      <c r="I44" s="38"/>
    </row>
    <row r="45" spans="1:9" ht="23.25" customHeight="1">
      <c r="A45" s="8"/>
      <c r="B45" s="8"/>
      <c r="C45" s="13" t="s">
        <v>27</v>
      </c>
      <c r="D45" s="3"/>
      <c r="E45" s="11">
        <f t="shared" ref="E45:G45" si="20">SUM(E46:E49)</f>
        <v>255399</v>
      </c>
      <c r="F45" s="11">
        <f t="shared" si="20"/>
        <v>443551</v>
      </c>
      <c r="G45" s="11">
        <f t="shared" si="20"/>
        <v>-299956</v>
      </c>
      <c r="H45" s="11">
        <f t="shared" ref="H45" si="21">SUM(H46:H49)</f>
        <v>-86358</v>
      </c>
      <c r="I45" s="11">
        <f>'[1]change 2015 (หลัง Rec)'!$C$23</f>
        <v>-19781</v>
      </c>
    </row>
    <row r="46" spans="1:9" ht="24.95" customHeight="1">
      <c r="A46" s="8"/>
      <c r="B46" s="8"/>
      <c r="C46" s="8"/>
      <c r="D46" s="12" t="s">
        <v>15</v>
      </c>
      <c r="E46" s="38">
        <v>0</v>
      </c>
      <c r="F46" s="38">
        <v>0</v>
      </c>
      <c r="G46" s="38">
        <v>0</v>
      </c>
      <c r="H46" s="38">
        <v>0</v>
      </c>
      <c r="I46" s="38"/>
    </row>
    <row r="47" spans="1:9" ht="24.95" customHeight="1">
      <c r="A47" s="8"/>
      <c r="B47" s="8"/>
      <c r="C47" s="8"/>
      <c r="D47" s="12" t="s">
        <v>16</v>
      </c>
      <c r="E47" s="38">
        <v>0</v>
      </c>
      <c r="F47" s="38">
        <v>0</v>
      </c>
      <c r="G47" s="38">
        <v>0</v>
      </c>
      <c r="H47" s="38">
        <v>0</v>
      </c>
      <c r="I47" s="38"/>
    </row>
    <row r="48" spans="1:9" s="34" customFormat="1" ht="24.95" customHeight="1">
      <c r="A48" s="8"/>
      <c r="B48" s="8"/>
      <c r="C48" s="8"/>
      <c r="D48" s="12" t="s">
        <v>17</v>
      </c>
      <c r="E48" s="38">
        <v>0</v>
      </c>
      <c r="F48" s="38">
        <v>0</v>
      </c>
      <c r="G48" s="38">
        <v>0</v>
      </c>
      <c r="H48" s="38">
        <v>0</v>
      </c>
      <c r="I48" s="38"/>
    </row>
    <row r="49" spans="1:9" ht="24.95" customHeight="1">
      <c r="A49" s="14"/>
      <c r="B49" s="14"/>
      <c r="C49" s="8"/>
      <c r="D49" s="12" t="s">
        <v>18</v>
      </c>
      <c r="E49" s="11">
        <v>255399</v>
      </c>
      <c r="F49" s="11">
        <v>443551</v>
      </c>
      <c r="G49" s="11">
        <v>-299956</v>
      </c>
      <c r="H49" s="11">
        <v>-86358</v>
      </c>
      <c r="I49" s="11">
        <v>-19781</v>
      </c>
    </row>
    <row r="50" spans="1:9" ht="24.95" customHeight="1">
      <c r="A50" s="8"/>
      <c r="B50" s="6" t="s">
        <v>19</v>
      </c>
      <c r="C50" s="6"/>
      <c r="D50" s="3"/>
      <c r="E50" s="9">
        <f t="shared" ref="E50:G50" si="22">SUM(E51:E53)</f>
        <v>-112038</v>
      </c>
      <c r="F50" s="9">
        <f t="shared" si="22"/>
        <v>-47966</v>
      </c>
      <c r="G50" s="9">
        <f t="shared" si="22"/>
        <v>19424</v>
      </c>
      <c r="H50" s="9">
        <f t="shared" ref="H50" si="23">SUM(H51:H53)</f>
        <v>122359</v>
      </c>
      <c r="I50" s="9">
        <f>'[1]change 2015 (หลัง Rec)'!$C$28</f>
        <v>34969</v>
      </c>
    </row>
    <row r="51" spans="1:9" ht="24.95" customHeight="1">
      <c r="A51" s="8"/>
      <c r="B51" s="8"/>
      <c r="C51" s="12" t="s">
        <v>20</v>
      </c>
      <c r="D51" s="3"/>
      <c r="E51" s="38">
        <v>0</v>
      </c>
      <c r="F51" s="38">
        <v>0</v>
      </c>
      <c r="G51" s="38">
        <v>0</v>
      </c>
      <c r="H51" s="38">
        <v>0</v>
      </c>
      <c r="I51" s="38"/>
    </row>
    <row r="52" spans="1:9" ht="24.95" customHeight="1">
      <c r="A52" s="8"/>
      <c r="B52" s="8"/>
      <c r="C52" s="12" t="s">
        <v>21</v>
      </c>
      <c r="D52" s="3"/>
      <c r="E52" s="38">
        <v>0</v>
      </c>
      <c r="F52" s="38">
        <v>0</v>
      </c>
      <c r="G52" s="38">
        <v>0</v>
      </c>
      <c r="H52" s="38">
        <v>0</v>
      </c>
      <c r="I52" s="38"/>
    </row>
    <row r="53" spans="1:9" ht="24.95" customHeight="1">
      <c r="A53" s="15"/>
      <c r="B53" s="15"/>
      <c r="C53" s="12" t="s">
        <v>22</v>
      </c>
      <c r="D53" s="3"/>
      <c r="E53" s="11">
        <v>-112038</v>
      </c>
      <c r="F53" s="11">
        <v>-47966</v>
      </c>
      <c r="G53" s="11">
        <v>19424</v>
      </c>
      <c r="H53" s="11">
        <v>122359</v>
      </c>
      <c r="I53" s="11">
        <v>34969</v>
      </c>
    </row>
    <row r="54" spans="1:9" ht="24.95" customHeight="1">
      <c r="A54" s="8"/>
      <c r="B54" s="6" t="s">
        <v>30</v>
      </c>
      <c r="C54" s="16"/>
      <c r="D54" s="4"/>
      <c r="E54" s="39">
        <v>0</v>
      </c>
      <c r="F54" s="39">
        <v>0</v>
      </c>
      <c r="G54" s="39">
        <v>0</v>
      </c>
      <c r="H54" s="39">
        <v>0</v>
      </c>
      <c r="I54" s="38">
        <v>0</v>
      </c>
    </row>
    <row r="55" spans="1:9" ht="24.95" customHeight="1">
      <c r="A55" s="8"/>
      <c r="B55" s="17" t="s">
        <v>23</v>
      </c>
      <c r="C55" s="16"/>
      <c r="D55" s="4"/>
      <c r="E55" s="39">
        <v>0</v>
      </c>
      <c r="F55" s="39">
        <v>0</v>
      </c>
      <c r="G55" s="39">
        <v>0</v>
      </c>
      <c r="H55" s="39">
        <v>0</v>
      </c>
      <c r="I55" s="38">
        <v>0</v>
      </c>
    </row>
    <row r="56" spans="1:9" ht="24.95" customHeight="1">
      <c r="A56" s="8"/>
      <c r="B56" s="18" t="s">
        <v>33</v>
      </c>
      <c r="C56" s="16"/>
      <c r="D56" s="4"/>
      <c r="E56" s="9">
        <v>244637</v>
      </c>
      <c r="F56" s="9">
        <v>-158985</v>
      </c>
      <c r="G56" s="9">
        <v>-5639</v>
      </c>
      <c r="H56" s="9">
        <v>14768</v>
      </c>
      <c r="I56" s="9">
        <v>-5761</v>
      </c>
    </row>
    <row r="57" spans="1:9" ht="24.95" customHeight="1">
      <c r="A57" s="26" t="s">
        <v>31</v>
      </c>
      <c r="B57" s="26"/>
      <c r="C57" s="27"/>
      <c r="D57" s="27"/>
      <c r="E57" s="28">
        <f>E13-E35</f>
        <v>-318892</v>
      </c>
      <c r="F57" s="28">
        <f>F13-F35</f>
        <v>-274517</v>
      </c>
      <c r="G57" s="28">
        <f>G13-G35</f>
        <v>193743</v>
      </c>
      <c r="H57" s="28">
        <f>H13-H35</f>
        <v>-339870</v>
      </c>
      <c r="I57" s="28">
        <f>I13-I35</f>
        <v>241344</v>
      </c>
    </row>
    <row r="58" spans="1:9" ht="24.95" customHeight="1">
      <c r="A58" s="5" t="s">
        <v>25</v>
      </c>
      <c r="B58" s="8"/>
      <c r="C58" s="8"/>
      <c r="D58" s="8"/>
      <c r="E58" s="37">
        <f>E11-E57</f>
        <v>0</v>
      </c>
      <c r="F58" s="37">
        <f>F11-F57</f>
        <v>0</v>
      </c>
      <c r="G58" s="37">
        <f>G11-G57</f>
        <v>0</v>
      </c>
      <c r="H58" s="37">
        <f>H11-H57</f>
        <v>0</v>
      </c>
      <c r="I58" s="37">
        <f>I11-I57</f>
        <v>0</v>
      </c>
    </row>
    <row r="59" spans="1:9" ht="24.95" customHeight="1"/>
  </sheetData>
  <mergeCells count="3">
    <mergeCell ref="A5:D5"/>
    <mergeCell ref="A3:I3"/>
    <mergeCell ref="A1:I1"/>
  </mergeCells>
  <phoneticPr fontId="0" type="noConversion"/>
  <printOptions horizontalCentered="1"/>
  <pageMargins left="1" right="0.4" top="0.8" bottom="0.4" header="0" footer="0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Udomsuk Khieopong</cp:lastModifiedBy>
  <cp:lastPrinted>2017-02-08T10:35:43Z</cp:lastPrinted>
  <dcterms:created xsi:type="dcterms:W3CDTF">2009-03-21T10:21:09Z</dcterms:created>
  <dcterms:modified xsi:type="dcterms:W3CDTF">2017-02-21T10:27:45Z</dcterms:modified>
</cp:coreProperties>
</file>